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58" yWindow="100" windowWidth="19321" windowHeight="7488" tabRatio="936"/>
  </bookViews>
  <sheets>
    <sheet name="Лист1" sheetId="10" r:id="rId1"/>
  </sheets>
  <definedNames>
    <definedName name="_xlnm.Print_Area" localSheetId="0">Лист1!$A$1:$G$77</definedName>
  </definedNames>
  <calcPr calcId="124519"/>
</workbook>
</file>

<file path=xl/calcChain.xml><?xml version="1.0" encoding="utf-8"?>
<calcChain xmlns="http://schemas.openxmlformats.org/spreadsheetml/2006/main">
  <c r="G76" i="10"/>
  <c r="G75"/>
  <c r="G20"/>
  <c r="F76"/>
  <c r="F20"/>
  <c r="F75"/>
  <c r="G45"/>
  <c r="F45"/>
  <c r="G69"/>
  <c r="F69"/>
  <c r="G67"/>
  <c r="F67"/>
  <c r="G65"/>
  <c r="F65"/>
  <c r="G58"/>
  <c r="F58"/>
  <c r="G55"/>
  <c r="F55"/>
  <c r="G51"/>
  <c r="F51"/>
  <c r="G39"/>
  <c r="F39"/>
  <c r="G35"/>
  <c r="F35"/>
  <c r="G28"/>
  <c r="F28"/>
  <c r="G15"/>
  <c r="F15"/>
  <c r="G13"/>
  <c r="F13"/>
  <c r="G7"/>
  <c r="G6" s="1"/>
  <c r="F7"/>
  <c r="F6" s="1"/>
  <c r="F12" l="1"/>
  <c r="G43"/>
  <c r="G74" s="1"/>
  <c r="G12"/>
  <c r="F43"/>
  <c r="F74" l="1"/>
</calcChain>
</file>

<file path=xl/sharedStrings.xml><?xml version="1.0" encoding="utf-8"?>
<sst xmlns="http://schemas.openxmlformats.org/spreadsheetml/2006/main" count="151" uniqueCount="104">
  <si>
    <t>Наименование программы</t>
  </si>
  <si>
    <t>1. Муниципальная Программа «Развитие и сохранение культуры поселения»</t>
  </si>
  <si>
    <t>1.1.Подпрограмма «Организация досуга и обеспечение жителей поселения услугами организации культуры»</t>
  </si>
  <si>
    <t>2. Муниципальная Программа «Муниципальное управление и гражданское общество»</t>
  </si>
  <si>
    <t>2.2.Подпрограмма «Управление в сфере функций органов  местной администрации»</t>
  </si>
  <si>
    <t>2.3.Подпрограмма  «Обеспечение реализации Муниципальной Программы»</t>
  </si>
  <si>
    <t>2.4.Подпрограмма «Повышение устойчивости бюджета поселения»</t>
  </si>
  <si>
    <t>3. Муниципальная Программа «Развитие территории поселения»</t>
  </si>
  <si>
    <t>3.2.Подпрограмма  «Развитие сети уличного освещения»</t>
  </si>
  <si>
    <t>3.3.Подпрограмма «Благоустройство территории поселения»</t>
  </si>
  <si>
    <t>В С Е Г О</t>
  </si>
  <si>
    <t>ЦСР</t>
  </si>
  <si>
    <t>11 1 01 00590</t>
  </si>
  <si>
    <t>16 0 00 00000</t>
  </si>
  <si>
    <t>16 1 01 92020</t>
  </si>
  <si>
    <t>16 2 01 92010</t>
  </si>
  <si>
    <t>16 4 01 90570</t>
  </si>
  <si>
    <t>16 4 03 98500</t>
  </si>
  <si>
    <t>16 4 02 97880</t>
  </si>
  <si>
    <t>16 5 02 91430</t>
  </si>
  <si>
    <t>19 0 00 00000</t>
  </si>
  <si>
    <t>19 2 01 90670</t>
  </si>
  <si>
    <t>19 3 01 90800</t>
  </si>
  <si>
    <t>11 0 00 00000</t>
  </si>
  <si>
    <t>16 3 01 00590</t>
  </si>
  <si>
    <t>19 2 01 S8670</t>
  </si>
  <si>
    <t>Рз Пр</t>
  </si>
  <si>
    <t>Вр</t>
  </si>
  <si>
    <t>0801</t>
  </si>
  <si>
    <t>0102</t>
  </si>
  <si>
    <t>0104</t>
  </si>
  <si>
    <t>16 3 00 00000</t>
  </si>
  <si>
    <t>16 2 00 00000</t>
  </si>
  <si>
    <t>0113</t>
  </si>
  <si>
    <t>16 4 00 00000</t>
  </si>
  <si>
    <t>0111</t>
  </si>
  <si>
    <t>1301</t>
  </si>
  <si>
    <t>16 5 00 00000</t>
  </si>
  <si>
    <t>0309</t>
  </si>
  <si>
    <t>0314</t>
  </si>
  <si>
    <t>0412</t>
  </si>
  <si>
    <t>0203</t>
  </si>
  <si>
    <t>0409</t>
  </si>
  <si>
    <t>19 3 00 00000</t>
  </si>
  <si>
    <t>0503</t>
  </si>
  <si>
    <t>0107</t>
  </si>
  <si>
    <t>16 3 01 90200</t>
  </si>
  <si>
    <t>16 5 01 91430</t>
  </si>
  <si>
    <t>16 7 01 90410</t>
  </si>
  <si>
    <t>0502</t>
  </si>
  <si>
    <t>99 1 01 92070</t>
  </si>
  <si>
    <t>1101</t>
  </si>
  <si>
    <t>16 6 00 00000</t>
  </si>
  <si>
    <t>16 6 01 51180</t>
  </si>
  <si>
    <t>19 5 01 90500</t>
  </si>
  <si>
    <t>19 7 01 90850</t>
  </si>
  <si>
    <t>0501</t>
  </si>
  <si>
    <t>19 8 01 91190</t>
  </si>
  <si>
    <t>11 1 00 00000</t>
  </si>
  <si>
    <t>19 2 00 00000</t>
  </si>
  <si>
    <t>05 0 00 00000</t>
  </si>
  <si>
    <t>05 1 01 90390</t>
  </si>
  <si>
    <t>19 4 01 91220</t>
  </si>
  <si>
    <t>3.7.Подпрограмма «Развитие градостроительной  деятельности поселения»</t>
  </si>
  <si>
    <t>19 9 00 00000</t>
  </si>
  <si>
    <t>24 0 00 00000</t>
  </si>
  <si>
    <t>19 9 01 90520</t>
  </si>
  <si>
    <t>3.8. Подпрограмма «Создание условий для обеспечения качественными услугами ЖКХ»</t>
  </si>
  <si>
    <t>19 6 00 00000</t>
  </si>
  <si>
    <t>3.9.Подпрограмма «Благоустройство мест массового отдыха»</t>
  </si>
  <si>
    <t>24 2 01 81290</t>
  </si>
  <si>
    <t>ФБ</t>
  </si>
  <si>
    <t xml:space="preserve">ОБ </t>
  </si>
  <si>
    <t>соф.</t>
  </si>
  <si>
    <t>2.5.Подпрограмма «Защита населения и территории поселения от чрезвычайных ситуаций и обеспечение первичных мер пожарной безопасности»</t>
  </si>
  <si>
    <t>2.7.Подпрограмма «Обеспечение условий для развития на территории поселения физической культуры и массового спорта»</t>
  </si>
  <si>
    <t>2.6.Подпрограмма «Финансовое обеспечение  муниципальных образований Воронежской области для исполнения переданных полномочий»</t>
  </si>
  <si>
    <t>5. Муниципальная Программа «Развитие транспортной системы»</t>
  </si>
  <si>
    <t>6. Непрограммные расходы органов местного самоуправления</t>
  </si>
  <si>
    <t>4.1.Подпрограмма «Повышение эффективности использования и охраны земель»</t>
  </si>
  <si>
    <t>4. Муниципальная Программа «Использование и охрана земель на территории Коломыцевского сельского поселения»</t>
  </si>
  <si>
    <t xml:space="preserve">3.6.Подпрограмма «Содержание мест захоронения и ремонт военно-мемориальных объектов»   </t>
  </si>
  <si>
    <t xml:space="preserve">2.1. Подпрограмма «Функционирование высшего должностного лица местной администрации»                                                                                                           </t>
  </si>
  <si>
    <t xml:space="preserve">3.5. Подпрограмма «Реконструкция, ремонт сетей и объектов водоснабжения»                </t>
  </si>
  <si>
    <t xml:space="preserve">3.4. Подпрограмма «Повышение энергетической эффективности и сокращение энергетических издержек в учреждениях поселения»                                                                                       </t>
  </si>
  <si>
    <t>19 6 02 90600</t>
  </si>
  <si>
    <t>19 6 01 90530</t>
  </si>
  <si>
    <t>16 1 00 00000</t>
  </si>
  <si>
    <t xml:space="preserve">                                  </t>
  </si>
  <si>
    <t>(тыс.рублей)</t>
  </si>
  <si>
    <t xml:space="preserve">5.2.Подпрограмма «Капитальный ремонт и ремонт автомобильных дорог общего пользования местного значения на территории  Коломыцевского сельского поселения»                                                                                                                                                                             </t>
  </si>
  <si>
    <t>24 2 01 S8850</t>
  </si>
  <si>
    <t>19 6 01 S8530</t>
  </si>
  <si>
    <t>ОБ</t>
  </si>
  <si>
    <t>19 5 02 98500</t>
  </si>
  <si>
    <t>19 5 00 00000</t>
  </si>
  <si>
    <t>19 3 01 88050</t>
  </si>
  <si>
    <t>19 2 01 70100</t>
  </si>
  <si>
    <t>Глава Коломыцевского сельского поселения:                                       И.В. Жидкова</t>
  </si>
  <si>
    <t xml:space="preserve">  сельского поселения за 1 кв. 2024 года</t>
  </si>
  <si>
    <r>
      <t xml:space="preserve">Отчет по муниципальным программам </t>
    </r>
    <r>
      <rPr>
        <b/>
        <sz val="14"/>
        <rFont val="Times New Roman"/>
        <family val="1"/>
        <charset val="204"/>
      </rPr>
      <t>Коломыцевского</t>
    </r>
  </si>
  <si>
    <t>План</t>
  </si>
  <si>
    <t>Факт</t>
  </si>
  <si>
    <t>16 3 01 S8620</t>
  </si>
</sst>
</file>

<file path=xl/styles.xml><?xml version="1.0" encoding="utf-8"?>
<styleSheet xmlns="http://schemas.openxmlformats.org/spreadsheetml/2006/main">
  <numFmts count="1">
    <numFmt numFmtId="164" formatCode="#,##0.0"/>
  </numFmts>
  <fonts count="14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0" xfId="0"/>
    <xf numFmtId="0" fontId="0" fillId="2" borderId="0" xfId="0" applyFill="1"/>
    <xf numFmtId="0" fontId="4" fillId="2" borderId="0" xfId="0" applyFont="1" applyFill="1"/>
    <xf numFmtId="49" fontId="6" fillId="2" borderId="5" xfId="0" applyNumberFormat="1" applyFont="1" applyFill="1" applyBorder="1" applyAlignment="1">
      <alignment horizontal="center" wrapText="1"/>
    </xf>
    <xf numFmtId="49" fontId="10" fillId="2" borderId="5" xfId="0" applyNumberFormat="1" applyFont="1" applyFill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10" fillId="2" borderId="1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9" fillId="0" borderId="1" xfId="0" applyFont="1" applyBorder="1" applyAlignment="1">
      <alignment wrapText="1"/>
    </xf>
    <xf numFmtId="3" fontId="10" fillId="2" borderId="5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49" fontId="10" fillId="2" borderId="1" xfId="0" applyNumberFormat="1" applyFont="1" applyFill="1" applyBorder="1" applyAlignment="1">
      <alignment horizontal="center" wrapText="1"/>
    </xf>
    <xf numFmtId="49" fontId="2" fillId="2" borderId="5" xfId="0" applyNumberFormat="1" applyFont="1" applyFill="1" applyBorder="1" applyAlignment="1">
      <alignment horizontal="center" wrapText="1"/>
    </xf>
    <xf numFmtId="0" fontId="0" fillId="0" borderId="1" xfId="0" applyBorder="1"/>
    <xf numFmtId="164" fontId="8" fillId="3" borderId="1" xfId="0" applyNumberFormat="1" applyFont="1" applyFill="1" applyBorder="1" applyAlignment="1">
      <alignment horizontal="right"/>
    </xf>
    <xf numFmtId="164" fontId="6" fillId="2" borderId="1" xfId="0" applyNumberFormat="1" applyFont="1" applyFill="1" applyBorder="1" applyAlignment="1">
      <alignment horizontal="right"/>
    </xf>
    <xf numFmtId="164" fontId="7" fillId="3" borderId="1" xfId="0" applyNumberFormat="1" applyFont="1" applyFill="1" applyBorder="1" applyAlignment="1">
      <alignment horizontal="right"/>
    </xf>
    <xf numFmtId="164" fontId="5" fillId="3" borderId="1" xfId="0" applyNumberFormat="1" applyFont="1" applyFill="1" applyBorder="1" applyAlignment="1">
      <alignment horizontal="right"/>
    </xf>
    <xf numFmtId="164" fontId="7" fillId="3" borderId="2" xfId="0" applyNumberFormat="1" applyFont="1" applyFill="1" applyBorder="1" applyAlignment="1">
      <alignment horizontal="right"/>
    </xf>
    <xf numFmtId="164" fontId="7" fillId="3" borderId="3" xfId="0" applyNumberFormat="1" applyFont="1" applyFill="1" applyBorder="1" applyAlignment="1">
      <alignment horizontal="right"/>
    </xf>
    <xf numFmtId="164" fontId="6" fillId="3" borderId="1" xfId="0" applyNumberFormat="1" applyFont="1" applyFill="1" applyBorder="1" applyAlignment="1">
      <alignment horizontal="right"/>
    </xf>
    <xf numFmtId="0" fontId="3" fillId="2" borderId="5" xfId="0" applyFont="1" applyFill="1" applyBorder="1" applyAlignment="1">
      <alignment horizontal="center" wrapText="1"/>
    </xf>
    <xf numFmtId="49" fontId="7" fillId="2" borderId="1" xfId="0" applyNumberFormat="1" applyFont="1" applyFill="1" applyBorder="1" applyAlignment="1">
      <alignment wrapText="1"/>
    </xf>
    <xf numFmtId="49" fontId="8" fillId="2" borderId="2" xfId="0" applyNumberFormat="1" applyFont="1" applyFill="1" applyBorder="1" applyAlignment="1">
      <alignment horizontal="left" wrapText="1"/>
    </xf>
    <xf numFmtId="49" fontId="7" fillId="2" borderId="1" xfId="0" applyNumberFormat="1" applyFont="1" applyFill="1" applyBorder="1" applyAlignment="1">
      <alignment horizontal="right" wrapText="1"/>
    </xf>
    <xf numFmtId="49" fontId="11" fillId="2" borderId="1" xfId="0" applyNumberFormat="1" applyFont="1" applyFill="1" applyBorder="1" applyAlignment="1">
      <alignment horizontal="right" wrapText="1"/>
    </xf>
    <xf numFmtId="49" fontId="11" fillId="2" borderId="3" xfId="0" applyNumberFormat="1" applyFont="1" applyFill="1" applyBorder="1" applyAlignment="1">
      <alignment horizontal="right" wrapText="1"/>
    </xf>
    <xf numFmtId="49" fontId="11" fillId="0" borderId="1" xfId="0" applyNumberFormat="1" applyFont="1" applyBorder="1" applyAlignment="1">
      <alignment horizontal="right"/>
    </xf>
    <xf numFmtId="49" fontId="7" fillId="2" borderId="3" xfId="0" applyNumberFormat="1" applyFont="1" applyFill="1" applyBorder="1" applyAlignment="1">
      <alignment horizontal="left" wrapText="1"/>
    </xf>
    <xf numFmtId="49" fontId="7" fillId="2" borderId="3" xfId="0" applyNumberFormat="1" applyFont="1" applyFill="1" applyBorder="1" applyAlignment="1">
      <alignment horizontal="right" wrapText="1"/>
    </xf>
    <xf numFmtId="49" fontId="12" fillId="2" borderId="1" xfId="0" applyNumberFormat="1" applyFont="1" applyFill="1" applyBorder="1" applyAlignment="1">
      <alignment horizontal="right" wrapText="1"/>
    </xf>
    <xf numFmtId="0" fontId="7" fillId="2" borderId="2" xfId="0" applyFont="1" applyFill="1" applyBorder="1" applyAlignment="1">
      <alignment wrapText="1"/>
    </xf>
    <xf numFmtId="0" fontId="8" fillId="2" borderId="2" xfId="0" applyFont="1" applyFill="1" applyBorder="1" applyAlignment="1">
      <alignment horizontal="left" wrapText="1"/>
    </xf>
    <xf numFmtId="49" fontId="7" fillId="2" borderId="2" xfId="0" applyNumberFormat="1" applyFont="1" applyFill="1" applyBorder="1" applyAlignment="1">
      <alignment horizontal="right" wrapText="1"/>
    </xf>
    <xf numFmtId="0" fontId="7" fillId="2" borderId="2" xfId="0" applyFont="1" applyFill="1" applyBorder="1" applyAlignment="1">
      <alignment horizontal="right" wrapText="1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2" borderId="1" xfId="0" applyFont="1" applyFill="1" applyBorder="1" applyAlignment="1">
      <alignment wrapText="1"/>
    </xf>
    <xf numFmtId="49" fontId="6" fillId="2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7" fillId="2" borderId="2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 wrapText="1"/>
    </xf>
    <xf numFmtId="49" fontId="10" fillId="2" borderId="2" xfId="0" applyNumberFormat="1" applyFont="1" applyFill="1" applyBorder="1" applyAlignment="1">
      <alignment horizontal="center" wrapText="1"/>
    </xf>
    <xf numFmtId="49" fontId="10" fillId="2" borderId="3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164" fontId="7" fillId="2" borderId="1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horizontal="left" wrapText="1"/>
    </xf>
    <xf numFmtId="0" fontId="8" fillId="2" borderId="2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164" fontId="5" fillId="3" borderId="3" xfId="0" applyNumberFormat="1" applyFont="1" applyFill="1" applyBorder="1" applyAlignment="1">
      <alignment horizontal="right"/>
    </xf>
    <xf numFmtId="164" fontId="5" fillId="2" borderId="2" xfId="0" applyNumberFormat="1" applyFont="1" applyFill="1" applyBorder="1" applyAlignment="1">
      <alignment horizontal="right"/>
    </xf>
    <xf numFmtId="164" fontId="5" fillId="2" borderId="3" xfId="0" applyNumberFormat="1" applyFont="1" applyFill="1" applyBorder="1" applyAlignment="1">
      <alignment horizontal="right"/>
    </xf>
    <xf numFmtId="0" fontId="7" fillId="2" borderId="2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 wrapText="1"/>
    </xf>
    <xf numFmtId="49" fontId="10" fillId="2" borderId="2" xfId="0" applyNumberFormat="1" applyFont="1" applyFill="1" applyBorder="1" applyAlignment="1">
      <alignment horizontal="center" wrapText="1"/>
    </xf>
    <xf numFmtId="49" fontId="10" fillId="2" borderId="3" xfId="0" applyNumberFormat="1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164" fontId="7" fillId="2" borderId="2" xfId="0" applyNumberFormat="1" applyFont="1" applyFill="1" applyBorder="1" applyAlignment="1">
      <alignment horizontal="right"/>
    </xf>
    <xf numFmtId="164" fontId="7" fillId="2" borderId="3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wrapText="1"/>
    </xf>
    <xf numFmtId="0" fontId="10" fillId="2" borderId="2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wrapText="1"/>
    </xf>
    <xf numFmtId="49" fontId="10" fillId="2" borderId="4" xfId="0" applyNumberFormat="1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164" fontId="7" fillId="2" borderId="1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7" fillId="2" borderId="1" xfId="0" applyFont="1" applyFill="1" applyBorder="1" applyAlignment="1">
      <alignment horizontal="left" wrapText="1"/>
    </xf>
    <xf numFmtId="49" fontId="8" fillId="2" borderId="2" xfId="0" applyNumberFormat="1" applyFont="1" applyFill="1" applyBorder="1" applyAlignment="1">
      <alignment horizontal="center" wrapText="1"/>
    </xf>
    <xf numFmtId="49" fontId="8" fillId="2" borderId="3" xfId="0" applyNumberFormat="1" applyFont="1" applyFill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8" fillId="2" borderId="3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wrapText="1"/>
    </xf>
    <xf numFmtId="0" fontId="8" fillId="2" borderId="2" xfId="0" applyFont="1" applyFill="1" applyBorder="1" applyAlignment="1">
      <alignment wrapText="1"/>
    </xf>
    <xf numFmtId="0" fontId="8" fillId="2" borderId="3" xfId="0" applyFont="1" applyFill="1" applyBorder="1" applyAlignment="1">
      <alignment wrapText="1"/>
    </xf>
    <xf numFmtId="0" fontId="8" fillId="2" borderId="4" xfId="0" applyFont="1" applyFill="1" applyBorder="1" applyAlignment="1">
      <alignment wrapText="1"/>
    </xf>
    <xf numFmtId="0" fontId="8" fillId="3" borderId="1" xfId="0" applyFont="1" applyFill="1" applyBorder="1" applyAlignment="1">
      <alignment wrapText="1"/>
    </xf>
    <xf numFmtId="0" fontId="10" fillId="2" borderId="2" xfId="0" applyFont="1" applyFill="1" applyBorder="1" applyAlignment="1">
      <alignment wrapText="1"/>
    </xf>
    <xf numFmtId="0" fontId="10" fillId="2" borderId="3" xfId="0" applyFont="1" applyFill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8" fillId="2" borderId="5" xfId="0" applyFont="1" applyFill="1" applyBorder="1" applyAlignment="1">
      <alignment wrapText="1"/>
    </xf>
    <xf numFmtId="0" fontId="10" fillId="2" borderId="5" xfId="0" applyFont="1" applyFill="1" applyBorder="1" applyAlignment="1">
      <alignment wrapText="1"/>
    </xf>
    <xf numFmtId="0" fontId="10" fillId="0" borderId="5" xfId="0" applyFont="1" applyBorder="1" applyAlignment="1">
      <alignment wrapText="1"/>
    </xf>
    <xf numFmtId="0" fontId="4" fillId="0" borderId="0" xfId="0" applyFont="1"/>
    <xf numFmtId="49" fontId="7" fillId="0" borderId="0" xfId="0" applyNumberFormat="1" applyFont="1"/>
    <xf numFmtId="0" fontId="8" fillId="0" borderId="0" xfId="0" applyFont="1"/>
    <xf numFmtId="0" fontId="8" fillId="2" borderId="0" xfId="0" applyFont="1" applyFill="1"/>
    <xf numFmtId="164" fontId="7" fillId="2" borderId="0" xfId="0" applyNumberFormat="1" applyFont="1" applyFill="1"/>
    <xf numFmtId="0" fontId="7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CC"/>
      <color rgb="FF66FFFF"/>
      <color rgb="FF00FFFF"/>
      <color rgb="FFFF9933"/>
      <color rgb="FFFF6600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6"/>
  <sheetViews>
    <sheetView tabSelected="1" workbookViewId="0">
      <selection activeCell="J80" sqref="J80"/>
    </sheetView>
  </sheetViews>
  <sheetFormatPr defaultRowHeight="15.05"/>
  <cols>
    <col min="1" max="1" width="90.33203125" style="1" customWidth="1"/>
    <col min="2" max="2" width="6.21875" style="97" customWidth="1"/>
    <col min="3" max="3" width="8" style="3" customWidth="1"/>
    <col min="4" max="4" width="16.6640625" style="3" customWidth="1"/>
    <col min="5" max="5" width="5.88671875" style="3" customWidth="1"/>
    <col min="6" max="6" width="11.77734375" style="2" customWidth="1"/>
    <col min="7" max="7" width="11.33203125" style="1" customWidth="1"/>
  </cols>
  <sheetData>
    <row r="1" spans="1:7">
      <c r="A1" s="76" t="s">
        <v>100</v>
      </c>
      <c r="B1" s="76"/>
      <c r="C1" s="76"/>
      <c r="D1" s="76"/>
      <c r="E1" s="76"/>
      <c r="F1" s="76"/>
    </row>
    <row r="2" spans="1:7">
      <c r="A2" s="76"/>
      <c r="B2" s="76"/>
      <c r="C2" s="76"/>
      <c r="D2" s="76"/>
      <c r="E2" s="76"/>
      <c r="F2" s="76"/>
    </row>
    <row r="3" spans="1:7" ht="17.55">
      <c r="A3" s="77" t="s">
        <v>99</v>
      </c>
      <c r="B3" s="77"/>
      <c r="C3" s="77"/>
      <c r="D3" s="77"/>
      <c r="E3" s="77"/>
      <c r="F3" s="77"/>
      <c r="G3" s="46"/>
    </row>
    <row r="4" spans="1:7" ht="17.55">
      <c r="A4" s="41"/>
      <c r="B4" s="81"/>
      <c r="C4" s="7"/>
      <c r="D4" s="7"/>
      <c r="E4" s="7"/>
      <c r="F4" s="6"/>
      <c r="G4" s="42" t="s">
        <v>89</v>
      </c>
    </row>
    <row r="5" spans="1:7" ht="15.65">
      <c r="A5" s="15" t="s">
        <v>0</v>
      </c>
      <c r="B5" s="82"/>
      <c r="C5" s="9" t="s">
        <v>26</v>
      </c>
      <c r="D5" s="9" t="s">
        <v>11</v>
      </c>
      <c r="E5" s="9" t="s">
        <v>27</v>
      </c>
      <c r="F5" s="16" t="s">
        <v>101</v>
      </c>
      <c r="G5" s="16" t="s">
        <v>102</v>
      </c>
    </row>
    <row r="6" spans="1:7" ht="15.65">
      <c r="A6" s="10" t="s">
        <v>1</v>
      </c>
      <c r="B6" s="83"/>
      <c r="C6" s="17"/>
      <c r="D6" s="11" t="s">
        <v>23</v>
      </c>
      <c r="E6" s="11"/>
      <c r="F6" s="21">
        <f>F7</f>
        <v>1516.3999999999999</v>
      </c>
      <c r="G6" s="21">
        <f t="shared" ref="G6" si="0">G7</f>
        <v>259.3</v>
      </c>
    </row>
    <row r="7" spans="1:7" ht="15.65">
      <c r="A7" s="78" t="s">
        <v>2</v>
      </c>
      <c r="B7" s="38"/>
      <c r="C7" s="79"/>
      <c r="D7" s="64" t="s">
        <v>58</v>
      </c>
      <c r="E7" s="64"/>
      <c r="F7" s="66">
        <f>F9+F10+F11</f>
        <v>1516.3999999999999</v>
      </c>
      <c r="G7" s="66">
        <f t="shared" ref="G7" si="1">G9+G10+G11</f>
        <v>259.3</v>
      </c>
    </row>
    <row r="8" spans="1:7" ht="15.65">
      <c r="A8" s="78"/>
      <c r="B8" s="84"/>
      <c r="C8" s="80"/>
      <c r="D8" s="65"/>
      <c r="E8" s="65"/>
      <c r="F8" s="67"/>
      <c r="G8" s="67"/>
    </row>
    <row r="9" spans="1:7" ht="15.65">
      <c r="A9" s="54"/>
      <c r="B9" s="85"/>
      <c r="C9" s="17" t="s">
        <v>28</v>
      </c>
      <c r="D9" s="9" t="s">
        <v>12</v>
      </c>
      <c r="E9" s="9">
        <v>100</v>
      </c>
      <c r="F9" s="22">
        <v>1260.0999999999999</v>
      </c>
      <c r="G9" s="22">
        <v>212</v>
      </c>
    </row>
    <row r="10" spans="1:7" ht="15.65">
      <c r="A10" s="54"/>
      <c r="B10" s="85"/>
      <c r="C10" s="17" t="s">
        <v>28</v>
      </c>
      <c r="D10" s="9" t="s">
        <v>12</v>
      </c>
      <c r="E10" s="9">
        <v>200</v>
      </c>
      <c r="F10" s="22">
        <v>239.3</v>
      </c>
      <c r="G10" s="22">
        <v>47.3</v>
      </c>
    </row>
    <row r="11" spans="1:7" ht="15.65">
      <c r="A11" s="47"/>
      <c r="B11" s="38"/>
      <c r="C11" s="17" t="s">
        <v>28</v>
      </c>
      <c r="D11" s="9" t="s">
        <v>12</v>
      </c>
      <c r="E11" s="9">
        <v>800</v>
      </c>
      <c r="F11" s="24">
        <v>17</v>
      </c>
      <c r="G11" s="24"/>
    </row>
    <row r="12" spans="1:7" ht="15.65">
      <c r="A12" s="51" t="s">
        <v>3</v>
      </c>
      <c r="B12" s="86"/>
      <c r="C12" s="17"/>
      <c r="D12" s="11" t="s">
        <v>13</v>
      </c>
      <c r="E12" s="11"/>
      <c r="F12" s="21">
        <f>F13+F15+F20+F28+F35+F39+F42</f>
        <v>6855.4</v>
      </c>
      <c r="G12" s="21">
        <f>G13+G15+G20+G28+G35+G39+G42</f>
        <v>934.99999999999989</v>
      </c>
    </row>
    <row r="13" spans="1:7" ht="15.65">
      <c r="A13" s="52" t="s">
        <v>82</v>
      </c>
      <c r="B13" s="43"/>
      <c r="C13" s="17"/>
      <c r="D13" s="9" t="s">
        <v>87</v>
      </c>
      <c r="E13" s="9"/>
      <c r="F13" s="53">
        <f>F14</f>
        <v>934.8</v>
      </c>
      <c r="G13" s="53">
        <f t="shared" ref="G13" si="2">G14</f>
        <v>254.2</v>
      </c>
    </row>
    <row r="14" spans="1:7" ht="15.65">
      <c r="A14" s="39"/>
      <c r="B14" s="43"/>
      <c r="C14" s="17" t="s">
        <v>29</v>
      </c>
      <c r="D14" s="9" t="s">
        <v>14</v>
      </c>
      <c r="E14" s="9">
        <v>100</v>
      </c>
      <c r="F14" s="22">
        <v>934.8</v>
      </c>
      <c r="G14" s="22">
        <v>254.2</v>
      </c>
    </row>
    <row r="15" spans="1:7" ht="15.65">
      <c r="A15" s="60" t="s">
        <v>4</v>
      </c>
      <c r="B15" s="38"/>
      <c r="C15" s="62"/>
      <c r="D15" s="64" t="s">
        <v>32</v>
      </c>
      <c r="E15" s="64"/>
      <c r="F15" s="58">
        <f>F17+F18+F19</f>
        <v>1178.2</v>
      </c>
      <c r="G15" s="58">
        <f t="shared" ref="G15" si="3">G17+G18+G19</f>
        <v>137.6</v>
      </c>
    </row>
    <row r="16" spans="1:7" ht="15.65">
      <c r="A16" s="61"/>
      <c r="B16" s="84"/>
      <c r="C16" s="63"/>
      <c r="D16" s="65"/>
      <c r="E16" s="65"/>
      <c r="F16" s="59"/>
      <c r="G16" s="59"/>
    </row>
    <row r="17" spans="1:7" ht="15.65">
      <c r="A17" s="32"/>
      <c r="B17" s="84"/>
      <c r="C17" s="50" t="s">
        <v>30</v>
      </c>
      <c r="D17" s="9" t="s">
        <v>15</v>
      </c>
      <c r="E17" s="9">
        <v>100</v>
      </c>
      <c r="F17" s="23">
        <v>540.20000000000005</v>
      </c>
      <c r="G17" s="23">
        <v>111.6</v>
      </c>
    </row>
    <row r="18" spans="1:7" ht="15.65">
      <c r="A18" s="35"/>
      <c r="B18" s="84"/>
      <c r="C18" s="50" t="s">
        <v>30</v>
      </c>
      <c r="D18" s="9" t="s">
        <v>15</v>
      </c>
      <c r="E18" s="9">
        <v>200</v>
      </c>
      <c r="F18" s="23">
        <v>636</v>
      </c>
      <c r="G18" s="23">
        <v>26</v>
      </c>
    </row>
    <row r="19" spans="1:7" ht="15.65">
      <c r="A19" s="34"/>
      <c r="B19" s="84"/>
      <c r="C19" s="50" t="s">
        <v>30</v>
      </c>
      <c r="D19" s="9" t="s">
        <v>15</v>
      </c>
      <c r="E19" s="9">
        <v>800</v>
      </c>
      <c r="F19" s="23">
        <v>2</v>
      </c>
      <c r="G19" s="23"/>
    </row>
    <row r="20" spans="1:7" ht="15.65">
      <c r="A20" s="72" t="s">
        <v>5</v>
      </c>
      <c r="B20" s="87"/>
      <c r="C20" s="62"/>
      <c r="D20" s="64" t="s">
        <v>31</v>
      </c>
      <c r="E20" s="64"/>
      <c r="F20" s="58">
        <f>F22+F23+F26+F24+F25+F27</f>
        <v>4309.3999999999996</v>
      </c>
      <c r="G20" s="58">
        <f>G22+G23+G26+G24+G25+G27</f>
        <v>468.09999999999997</v>
      </c>
    </row>
    <row r="21" spans="1:7" ht="15.65">
      <c r="A21" s="72"/>
      <c r="B21" s="88"/>
      <c r="C21" s="63"/>
      <c r="D21" s="65"/>
      <c r="E21" s="65"/>
      <c r="F21" s="59"/>
      <c r="G21" s="59"/>
    </row>
    <row r="22" spans="1:7" ht="15.65">
      <c r="A22" s="31"/>
      <c r="B22" s="43"/>
      <c r="C22" s="17" t="s">
        <v>33</v>
      </c>
      <c r="D22" s="9" t="s">
        <v>24</v>
      </c>
      <c r="E22" s="9">
        <v>100</v>
      </c>
      <c r="F22" s="23">
        <v>1826.7</v>
      </c>
      <c r="G22" s="23">
        <v>326.7</v>
      </c>
    </row>
    <row r="23" spans="1:7" ht="15.65">
      <c r="A23" s="31"/>
      <c r="B23" s="43"/>
      <c r="C23" s="17" t="s">
        <v>33</v>
      </c>
      <c r="D23" s="9" t="s">
        <v>24</v>
      </c>
      <c r="E23" s="9">
        <v>200</v>
      </c>
      <c r="F23" s="23">
        <v>412.9</v>
      </c>
      <c r="G23" s="23">
        <v>140.19999999999999</v>
      </c>
    </row>
    <row r="24" spans="1:7" ht="15.65">
      <c r="A24" s="31"/>
      <c r="B24" s="43"/>
      <c r="C24" s="17" t="s">
        <v>33</v>
      </c>
      <c r="D24" s="9" t="s">
        <v>24</v>
      </c>
      <c r="E24" s="9">
        <v>800</v>
      </c>
      <c r="F24" s="23">
        <v>1.2</v>
      </c>
      <c r="G24" s="23">
        <v>1.2</v>
      </c>
    </row>
    <row r="25" spans="1:7" ht="15.65">
      <c r="A25" s="31"/>
      <c r="B25" s="43"/>
      <c r="C25" s="17" t="s">
        <v>33</v>
      </c>
      <c r="D25" s="9" t="s">
        <v>46</v>
      </c>
      <c r="E25" s="9">
        <v>200</v>
      </c>
      <c r="F25" s="23">
        <v>50</v>
      </c>
      <c r="G25" s="23"/>
    </row>
    <row r="26" spans="1:7" ht="15.65">
      <c r="A26" s="31"/>
      <c r="B26" s="43"/>
      <c r="C26" s="17" t="s">
        <v>33</v>
      </c>
      <c r="D26" s="9" t="s">
        <v>46</v>
      </c>
      <c r="E26" s="9">
        <v>800</v>
      </c>
      <c r="F26" s="23">
        <v>95</v>
      </c>
      <c r="G26" s="23"/>
    </row>
    <row r="27" spans="1:7" s="1" customFormat="1" ht="15.65">
      <c r="A27" s="31"/>
      <c r="B27" s="93" t="s">
        <v>72</v>
      </c>
      <c r="C27" s="17" t="s">
        <v>33</v>
      </c>
      <c r="D27" s="9" t="s">
        <v>103</v>
      </c>
      <c r="E27" s="9">
        <v>200</v>
      </c>
      <c r="F27" s="23">
        <v>1923.6</v>
      </c>
      <c r="G27" s="23"/>
    </row>
    <row r="28" spans="1:7" ht="15.65">
      <c r="A28" s="72" t="s">
        <v>6</v>
      </c>
      <c r="B28" s="87"/>
      <c r="C28" s="62"/>
      <c r="D28" s="64" t="s">
        <v>34</v>
      </c>
      <c r="E28" s="64"/>
      <c r="F28" s="75">
        <f>F31+F32+F33+F34</f>
        <v>145</v>
      </c>
      <c r="G28" s="75">
        <f t="shared" ref="G28" si="4">G31+G32+G33+G34</f>
        <v>45</v>
      </c>
    </row>
    <row r="29" spans="1:7" ht="15.65">
      <c r="A29" s="72"/>
      <c r="B29" s="89"/>
      <c r="C29" s="73"/>
      <c r="D29" s="74"/>
      <c r="E29" s="74"/>
      <c r="F29" s="75"/>
      <c r="G29" s="75"/>
    </row>
    <row r="30" spans="1:7" ht="15.65">
      <c r="A30" s="72"/>
      <c r="B30" s="88"/>
      <c r="C30" s="63"/>
      <c r="D30" s="65"/>
      <c r="E30" s="65"/>
      <c r="F30" s="75"/>
      <c r="G30" s="75"/>
    </row>
    <row r="31" spans="1:7" ht="15.65">
      <c r="A31" s="37"/>
      <c r="B31" s="87"/>
      <c r="C31" s="49" t="s">
        <v>35</v>
      </c>
      <c r="D31" s="9" t="s">
        <v>16</v>
      </c>
      <c r="E31" s="55">
        <v>800</v>
      </c>
      <c r="F31" s="24">
        <v>2</v>
      </c>
      <c r="G31" s="24"/>
    </row>
    <row r="32" spans="1:7" ht="15.65">
      <c r="A32" s="37"/>
      <c r="B32" s="87"/>
      <c r="C32" s="49" t="s">
        <v>36</v>
      </c>
      <c r="D32" s="9" t="s">
        <v>18</v>
      </c>
      <c r="E32" s="55">
        <v>700</v>
      </c>
      <c r="F32" s="24">
        <v>1</v>
      </c>
      <c r="G32" s="24"/>
    </row>
    <row r="33" spans="1:7" ht="15.65">
      <c r="A33" s="37"/>
      <c r="B33" s="87"/>
      <c r="C33" s="49" t="s">
        <v>30</v>
      </c>
      <c r="D33" s="9" t="s">
        <v>17</v>
      </c>
      <c r="E33" s="55">
        <v>500</v>
      </c>
      <c r="F33" s="24">
        <v>141</v>
      </c>
      <c r="G33" s="24">
        <v>45</v>
      </c>
    </row>
    <row r="34" spans="1:7" ht="15.65">
      <c r="A34" s="37"/>
      <c r="B34" s="87"/>
      <c r="C34" s="49" t="s">
        <v>40</v>
      </c>
      <c r="D34" s="9" t="s">
        <v>17</v>
      </c>
      <c r="E34" s="55">
        <v>500</v>
      </c>
      <c r="F34" s="24">
        <v>1</v>
      </c>
      <c r="G34" s="24"/>
    </row>
    <row r="35" spans="1:7" ht="15.65">
      <c r="A35" s="60" t="s">
        <v>74</v>
      </c>
      <c r="B35" s="38"/>
      <c r="C35" s="62"/>
      <c r="D35" s="64" t="s">
        <v>37</v>
      </c>
      <c r="E35" s="64"/>
      <c r="F35" s="66">
        <f>F37+F38</f>
        <v>152</v>
      </c>
      <c r="G35" s="66">
        <f t="shared" ref="G35" si="5">G37+G38</f>
        <v>0</v>
      </c>
    </row>
    <row r="36" spans="1:7" ht="15.65">
      <c r="A36" s="61"/>
      <c r="B36" s="84"/>
      <c r="C36" s="63"/>
      <c r="D36" s="65"/>
      <c r="E36" s="65"/>
      <c r="F36" s="67"/>
      <c r="G36" s="67"/>
    </row>
    <row r="37" spans="1:7" ht="15.65">
      <c r="A37" s="48"/>
      <c r="B37" s="84"/>
      <c r="C37" s="50" t="s">
        <v>38</v>
      </c>
      <c r="D37" s="9" t="s">
        <v>47</v>
      </c>
      <c r="E37" s="56">
        <v>200</v>
      </c>
      <c r="F37" s="25">
        <v>2</v>
      </c>
      <c r="G37" s="25"/>
    </row>
    <row r="38" spans="1:7" ht="15.65">
      <c r="A38" s="48"/>
      <c r="B38" s="84"/>
      <c r="C38" s="50" t="s">
        <v>39</v>
      </c>
      <c r="D38" s="9" t="s">
        <v>19</v>
      </c>
      <c r="E38" s="56">
        <v>200</v>
      </c>
      <c r="F38" s="25">
        <v>150</v>
      </c>
      <c r="G38" s="25"/>
    </row>
    <row r="39" spans="1:7" ht="31.3">
      <c r="A39" s="52" t="s">
        <v>76</v>
      </c>
      <c r="B39" s="43"/>
      <c r="C39" s="17"/>
      <c r="D39" s="9" t="s">
        <v>52</v>
      </c>
      <c r="E39" s="9"/>
      <c r="F39" s="53">
        <f>F40+F41</f>
        <v>136</v>
      </c>
      <c r="G39" s="53">
        <f t="shared" ref="G39" si="6">G40+G41</f>
        <v>30.1</v>
      </c>
    </row>
    <row r="40" spans="1:7" ht="15.65">
      <c r="A40" s="33"/>
      <c r="B40" s="90" t="s">
        <v>71</v>
      </c>
      <c r="C40" s="17" t="s">
        <v>41</v>
      </c>
      <c r="D40" s="9" t="s">
        <v>53</v>
      </c>
      <c r="E40" s="9">
        <v>100</v>
      </c>
      <c r="F40" s="20">
        <v>122.8</v>
      </c>
      <c r="G40" s="20">
        <v>30.1</v>
      </c>
    </row>
    <row r="41" spans="1:7" ht="15.65">
      <c r="A41" s="33"/>
      <c r="B41" s="90" t="s">
        <v>71</v>
      </c>
      <c r="C41" s="17" t="s">
        <v>41</v>
      </c>
      <c r="D41" s="9" t="s">
        <v>53</v>
      </c>
      <c r="E41" s="9">
        <v>200</v>
      </c>
      <c r="F41" s="20">
        <v>13.2</v>
      </c>
      <c r="G41" s="20"/>
    </row>
    <row r="42" spans="1:7" ht="31.3">
      <c r="A42" s="52" t="s">
        <v>75</v>
      </c>
      <c r="B42" s="43"/>
      <c r="C42" s="17" t="s">
        <v>51</v>
      </c>
      <c r="D42" s="9" t="s">
        <v>48</v>
      </c>
      <c r="E42" s="9">
        <v>200</v>
      </c>
      <c r="F42" s="22"/>
      <c r="G42" s="22"/>
    </row>
    <row r="43" spans="1:7" ht="15.65">
      <c r="A43" s="68" t="s">
        <v>7</v>
      </c>
      <c r="B43" s="91"/>
      <c r="C43" s="62"/>
      <c r="D43" s="69" t="s">
        <v>20</v>
      </c>
      <c r="E43" s="69"/>
      <c r="F43" s="71">
        <f>F45+F51+F55+F58+F63+F64+F54+F65</f>
        <v>4284.2999999999993</v>
      </c>
      <c r="G43" s="71">
        <f t="shared" ref="G43" si="7">G45+G51+G55+G58+G63+G64+G54+G65</f>
        <v>3447.1</v>
      </c>
    </row>
    <row r="44" spans="1:7" ht="15.65">
      <c r="A44" s="68"/>
      <c r="B44" s="92"/>
      <c r="C44" s="63"/>
      <c r="D44" s="70"/>
      <c r="E44" s="70"/>
      <c r="F44" s="71"/>
      <c r="G44" s="71"/>
    </row>
    <row r="45" spans="1:7" ht="15.65">
      <c r="A45" s="60" t="s">
        <v>8</v>
      </c>
      <c r="B45" s="38"/>
      <c r="C45" s="62"/>
      <c r="D45" s="64" t="s">
        <v>59</v>
      </c>
      <c r="E45" s="64"/>
      <c r="F45" s="58">
        <f>F48+F49+F50+F47</f>
        <v>298.2</v>
      </c>
      <c r="G45" s="58">
        <f t="shared" ref="G45" si="8">G48+G49+G50+G47</f>
        <v>113.1</v>
      </c>
    </row>
    <row r="46" spans="1:7" ht="15.65">
      <c r="A46" s="61"/>
      <c r="B46" s="84"/>
      <c r="C46" s="63"/>
      <c r="D46" s="65"/>
      <c r="E46" s="65"/>
      <c r="F46" s="59"/>
      <c r="G46" s="59"/>
    </row>
    <row r="47" spans="1:7" s="1" customFormat="1" ht="15.65">
      <c r="A47" s="48"/>
      <c r="B47" s="93" t="s">
        <v>72</v>
      </c>
      <c r="C47" s="17" t="s">
        <v>44</v>
      </c>
      <c r="D47" s="9" t="s">
        <v>97</v>
      </c>
      <c r="E47" s="9">
        <v>200</v>
      </c>
      <c r="F47" s="57">
        <v>83.7</v>
      </c>
      <c r="G47" s="57"/>
    </row>
    <row r="48" spans="1:7" ht="15.65">
      <c r="A48" s="54"/>
      <c r="B48" s="85"/>
      <c r="C48" s="17" t="s">
        <v>44</v>
      </c>
      <c r="D48" s="9" t="s">
        <v>21</v>
      </c>
      <c r="E48" s="9">
        <v>200</v>
      </c>
      <c r="F48" s="23">
        <v>161.5</v>
      </c>
      <c r="G48" s="23">
        <v>113.1</v>
      </c>
    </row>
    <row r="49" spans="1:7" ht="15.65">
      <c r="A49" s="19"/>
      <c r="B49" s="93" t="s">
        <v>72</v>
      </c>
      <c r="C49" s="17" t="s">
        <v>44</v>
      </c>
      <c r="D49" s="9" t="s">
        <v>25</v>
      </c>
      <c r="E49" s="9">
        <v>200</v>
      </c>
      <c r="F49" s="23">
        <v>48.2</v>
      </c>
      <c r="G49" s="23"/>
    </row>
    <row r="50" spans="1:7" ht="15.65">
      <c r="A50" s="19"/>
      <c r="B50" s="38" t="s">
        <v>73</v>
      </c>
      <c r="C50" s="17" t="s">
        <v>44</v>
      </c>
      <c r="D50" s="9" t="s">
        <v>25</v>
      </c>
      <c r="E50" s="9">
        <v>200</v>
      </c>
      <c r="F50" s="23">
        <v>4.8</v>
      </c>
      <c r="G50" s="23"/>
    </row>
    <row r="51" spans="1:7" ht="15.65">
      <c r="A51" s="47" t="s">
        <v>9</v>
      </c>
      <c r="B51" s="38"/>
      <c r="C51" s="49"/>
      <c r="D51" s="9" t="s">
        <v>43</v>
      </c>
      <c r="E51" s="9"/>
      <c r="F51" s="53">
        <f>F53+F52</f>
        <v>160.6</v>
      </c>
      <c r="G51" s="53">
        <f t="shared" ref="G51" si="9">G53+G52</f>
        <v>0</v>
      </c>
    </row>
    <row r="52" spans="1:7" ht="15.65">
      <c r="A52" s="47"/>
      <c r="B52" s="38"/>
      <c r="C52" s="49" t="s">
        <v>44</v>
      </c>
      <c r="D52" s="9" t="s">
        <v>96</v>
      </c>
      <c r="E52" s="9">
        <v>200</v>
      </c>
      <c r="F52" s="22">
        <v>60</v>
      </c>
      <c r="G52" s="22"/>
    </row>
    <row r="53" spans="1:7" ht="15.65">
      <c r="A53" s="40"/>
      <c r="B53" s="38"/>
      <c r="C53" s="49" t="s">
        <v>44</v>
      </c>
      <c r="D53" s="9" t="s">
        <v>22</v>
      </c>
      <c r="E53" s="9">
        <v>200</v>
      </c>
      <c r="F53" s="22">
        <v>100.6</v>
      </c>
      <c r="G53" s="22"/>
    </row>
    <row r="54" spans="1:7" ht="31.3">
      <c r="A54" s="29" t="s">
        <v>84</v>
      </c>
      <c r="B54" s="38"/>
      <c r="C54" s="49" t="s">
        <v>44</v>
      </c>
      <c r="D54" s="9" t="s">
        <v>62</v>
      </c>
      <c r="E54" s="9">
        <v>200</v>
      </c>
      <c r="F54" s="20">
        <v>50</v>
      </c>
      <c r="G54" s="20"/>
    </row>
    <row r="55" spans="1:7" ht="15.65">
      <c r="A55" s="28" t="s">
        <v>83</v>
      </c>
      <c r="B55" s="43"/>
      <c r="C55" s="17"/>
      <c r="D55" s="9" t="s">
        <v>95</v>
      </c>
      <c r="E55" s="9"/>
      <c r="F55" s="53">
        <f>F56+F57</f>
        <v>3379.1</v>
      </c>
      <c r="G55" s="53">
        <f t="shared" ref="G55" si="10">G56+G57</f>
        <v>3334</v>
      </c>
    </row>
    <row r="56" spans="1:7" ht="15.65">
      <c r="A56" s="28"/>
      <c r="B56" s="43"/>
      <c r="C56" s="17" t="s">
        <v>49</v>
      </c>
      <c r="D56" s="9" t="s">
        <v>54</v>
      </c>
      <c r="E56" s="9">
        <v>200</v>
      </c>
      <c r="F56" s="22">
        <v>3334.1</v>
      </c>
      <c r="G56" s="22">
        <v>3334</v>
      </c>
    </row>
    <row r="57" spans="1:7" ht="15.65">
      <c r="A57" s="28"/>
      <c r="B57" s="43"/>
      <c r="C57" s="17" t="s">
        <v>49</v>
      </c>
      <c r="D57" s="9" t="s">
        <v>94</v>
      </c>
      <c r="E57" s="9">
        <v>500</v>
      </c>
      <c r="F57" s="22">
        <v>45</v>
      </c>
      <c r="G57" s="22"/>
    </row>
    <row r="58" spans="1:7" ht="15.65">
      <c r="A58" s="52" t="s">
        <v>81</v>
      </c>
      <c r="B58" s="43"/>
      <c r="C58" s="17"/>
      <c r="D58" s="9" t="s">
        <v>68</v>
      </c>
      <c r="E58" s="9">
        <v>200</v>
      </c>
      <c r="F58" s="53">
        <f>F62+F59+F60+F61</f>
        <v>58.5</v>
      </c>
      <c r="G58" s="53">
        <f t="shared" ref="G58" si="11">G62+G59+G60+G61</f>
        <v>0</v>
      </c>
    </row>
    <row r="59" spans="1:7" ht="15.65">
      <c r="A59" s="30"/>
      <c r="B59" s="43"/>
      <c r="C59" s="17" t="s">
        <v>44</v>
      </c>
      <c r="D59" s="9" t="s">
        <v>86</v>
      </c>
      <c r="E59" s="9">
        <v>200</v>
      </c>
      <c r="F59" s="22"/>
      <c r="G59" s="22"/>
    </row>
    <row r="60" spans="1:7" ht="15.65">
      <c r="A60" s="30"/>
      <c r="B60" s="93" t="s">
        <v>72</v>
      </c>
      <c r="C60" s="44" t="s">
        <v>44</v>
      </c>
      <c r="D60" s="9" t="s">
        <v>92</v>
      </c>
      <c r="E60" s="45">
        <v>200</v>
      </c>
      <c r="F60" s="22">
        <v>47.7</v>
      </c>
      <c r="G60" s="22"/>
    </row>
    <row r="61" spans="1:7" ht="15.65">
      <c r="A61" s="30"/>
      <c r="B61" s="38" t="s">
        <v>73</v>
      </c>
      <c r="C61" s="44" t="s">
        <v>44</v>
      </c>
      <c r="D61" s="9" t="s">
        <v>92</v>
      </c>
      <c r="E61" s="45">
        <v>200</v>
      </c>
      <c r="F61" s="22">
        <v>6.8</v>
      </c>
      <c r="G61" s="22"/>
    </row>
    <row r="62" spans="1:7" ht="15.65">
      <c r="A62" s="36"/>
      <c r="B62" s="43"/>
      <c r="C62" s="17" t="s">
        <v>44</v>
      </c>
      <c r="D62" s="9" t="s">
        <v>85</v>
      </c>
      <c r="E62" s="9">
        <v>200</v>
      </c>
      <c r="F62" s="22">
        <v>4</v>
      </c>
      <c r="G62" s="22"/>
    </row>
    <row r="63" spans="1:7" ht="15.65">
      <c r="A63" s="52" t="s">
        <v>63</v>
      </c>
      <c r="B63" s="43"/>
      <c r="C63" s="17" t="s">
        <v>40</v>
      </c>
      <c r="D63" s="9" t="s">
        <v>55</v>
      </c>
      <c r="E63" s="9">
        <v>200</v>
      </c>
      <c r="F63" s="22">
        <v>27.9</v>
      </c>
      <c r="G63" s="22"/>
    </row>
    <row r="64" spans="1:7" ht="15.65">
      <c r="A64" s="52" t="s">
        <v>67</v>
      </c>
      <c r="B64" s="43"/>
      <c r="C64" s="17" t="s">
        <v>56</v>
      </c>
      <c r="D64" s="9" t="s">
        <v>57</v>
      </c>
      <c r="E64" s="9">
        <v>200</v>
      </c>
      <c r="F64" s="22">
        <v>10</v>
      </c>
      <c r="G64" s="22"/>
    </row>
    <row r="65" spans="1:7" ht="15.65">
      <c r="A65" s="52" t="s">
        <v>69</v>
      </c>
      <c r="B65" s="94"/>
      <c r="C65" s="5"/>
      <c r="D65" s="12" t="s">
        <v>64</v>
      </c>
      <c r="E65" s="12"/>
      <c r="F65" s="53">
        <f>F66</f>
        <v>300</v>
      </c>
      <c r="G65" s="53">
        <f t="shared" ref="G65" si="12">G66</f>
        <v>0</v>
      </c>
    </row>
    <row r="66" spans="1:7" ht="15.65">
      <c r="A66" s="30" t="s">
        <v>88</v>
      </c>
      <c r="B66" s="94"/>
      <c r="C66" s="5" t="s">
        <v>40</v>
      </c>
      <c r="D66" s="12" t="s">
        <v>66</v>
      </c>
      <c r="E66" s="12">
        <v>200</v>
      </c>
      <c r="F66" s="22">
        <v>300</v>
      </c>
      <c r="G66" s="22"/>
    </row>
    <row r="67" spans="1:7" ht="31.3">
      <c r="A67" s="51" t="s">
        <v>80</v>
      </c>
      <c r="B67" s="95"/>
      <c r="C67" s="5"/>
      <c r="D67" s="8" t="s">
        <v>60</v>
      </c>
      <c r="E67" s="12"/>
      <c r="F67" s="53">
        <f>F68</f>
        <v>15</v>
      </c>
      <c r="G67" s="53">
        <f t="shared" ref="G67" si="13">G68</f>
        <v>0</v>
      </c>
    </row>
    <row r="68" spans="1:7" ht="15.65">
      <c r="A68" s="52" t="s">
        <v>79</v>
      </c>
      <c r="B68" s="94"/>
      <c r="C68" s="5" t="s">
        <v>40</v>
      </c>
      <c r="D68" s="12" t="s">
        <v>61</v>
      </c>
      <c r="E68" s="12">
        <v>200</v>
      </c>
      <c r="F68" s="22">
        <v>15</v>
      </c>
      <c r="G68" s="22"/>
    </row>
    <row r="69" spans="1:7" ht="17.55">
      <c r="A69" s="51" t="s">
        <v>77</v>
      </c>
      <c r="B69" s="95"/>
      <c r="C69" s="18"/>
      <c r="D69" s="8" t="s">
        <v>65</v>
      </c>
      <c r="E69" s="27"/>
      <c r="F69" s="21">
        <f>F70+F71+F72</f>
        <v>3062.0999999999995</v>
      </c>
      <c r="G69" s="21">
        <f t="shared" ref="G69" si="14">G70+G71+G72</f>
        <v>47.1</v>
      </c>
    </row>
    <row r="70" spans="1:7" ht="31.3">
      <c r="A70" s="52" t="s">
        <v>90</v>
      </c>
      <c r="B70" s="94"/>
      <c r="C70" s="4" t="s">
        <v>42</v>
      </c>
      <c r="D70" s="12" t="s">
        <v>70</v>
      </c>
      <c r="E70" s="12">
        <v>200</v>
      </c>
      <c r="F70" s="22">
        <v>907.8</v>
      </c>
      <c r="G70" s="22">
        <v>47.1</v>
      </c>
    </row>
    <row r="71" spans="1:7" ht="15.65">
      <c r="A71" s="52"/>
      <c r="B71" s="90" t="s">
        <v>72</v>
      </c>
      <c r="C71" s="4" t="s">
        <v>42</v>
      </c>
      <c r="D71" s="12" t="s">
        <v>91</v>
      </c>
      <c r="E71" s="12">
        <v>200</v>
      </c>
      <c r="F71" s="22">
        <v>2152.1</v>
      </c>
      <c r="G71" s="22"/>
    </row>
    <row r="72" spans="1:7" ht="15.65">
      <c r="A72" s="52"/>
      <c r="B72" s="43" t="s">
        <v>73</v>
      </c>
      <c r="C72" s="4" t="s">
        <v>42</v>
      </c>
      <c r="D72" s="12" t="s">
        <v>91</v>
      </c>
      <c r="E72" s="12">
        <v>200</v>
      </c>
      <c r="F72" s="22">
        <v>2.2000000000000002</v>
      </c>
      <c r="G72" s="22"/>
    </row>
    <row r="73" spans="1:7" ht="15.65">
      <c r="A73" s="13" t="s">
        <v>78</v>
      </c>
      <c r="B73" s="96"/>
      <c r="C73" s="5" t="s">
        <v>45</v>
      </c>
      <c r="D73" s="14" t="s">
        <v>50</v>
      </c>
      <c r="E73" s="14">
        <v>800</v>
      </c>
      <c r="F73" s="26"/>
      <c r="G73" s="26"/>
    </row>
    <row r="74" spans="1:7" ht="15.65">
      <c r="A74" s="10" t="s">
        <v>10</v>
      </c>
      <c r="B74" s="83"/>
      <c r="C74" s="17"/>
      <c r="D74" s="11"/>
      <c r="E74" s="11"/>
      <c r="F74" s="21">
        <f>F6+F12+F43+F73+F67+F69</f>
        <v>15733.199999999997</v>
      </c>
      <c r="G74" s="21">
        <f t="shared" ref="G74" si="15">G6+G12+G43+G73+G67+G69</f>
        <v>4688.5</v>
      </c>
    </row>
    <row r="75" spans="1:7" ht="15.65">
      <c r="A75" s="98"/>
      <c r="B75" s="99"/>
      <c r="C75" s="100"/>
      <c r="D75" s="100"/>
      <c r="E75" s="100" t="s">
        <v>71</v>
      </c>
      <c r="F75" s="101">
        <f>F40+F41</f>
        <v>136</v>
      </c>
      <c r="G75" s="101">
        <f>G40+G41</f>
        <v>30.1</v>
      </c>
    </row>
    <row r="76" spans="1:7" ht="15.65">
      <c r="A76" s="102" t="s">
        <v>98</v>
      </c>
      <c r="B76" s="99"/>
      <c r="C76" s="100"/>
      <c r="D76" s="100"/>
      <c r="E76" s="100" t="s">
        <v>93</v>
      </c>
      <c r="F76" s="101">
        <f>F47+F49+F60+F71+F27</f>
        <v>4255.2999999999993</v>
      </c>
      <c r="G76" s="101">
        <f>G47+G49+G60+G71+G27</f>
        <v>0</v>
      </c>
    </row>
  </sheetData>
  <mergeCells count="44">
    <mergeCell ref="A1:F2"/>
    <mergeCell ref="A3:F3"/>
    <mergeCell ref="A7:A8"/>
    <mergeCell ref="C7:C8"/>
    <mergeCell ref="D7:D8"/>
    <mergeCell ref="E7:E8"/>
    <mergeCell ref="F7:F8"/>
    <mergeCell ref="G7:G8"/>
    <mergeCell ref="A15:A16"/>
    <mergeCell ref="C15:C16"/>
    <mergeCell ref="D15:D16"/>
    <mergeCell ref="E15:E16"/>
    <mergeCell ref="F15:F16"/>
    <mergeCell ref="G15:G16"/>
    <mergeCell ref="G20:G21"/>
    <mergeCell ref="A28:A30"/>
    <mergeCell ref="C28:C30"/>
    <mergeCell ref="D28:D30"/>
    <mergeCell ref="E28:E30"/>
    <mergeCell ref="F28:F30"/>
    <mergeCell ref="G28:G30"/>
    <mergeCell ref="A20:A21"/>
    <mergeCell ref="C20:C21"/>
    <mergeCell ref="D20:D21"/>
    <mergeCell ref="E20:E21"/>
    <mergeCell ref="F20:F21"/>
    <mergeCell ref="G35:G36"/>
    <mergeCell ref="A43:A44"/>
    <mergeCell ref="C43:C44"/>
    <mergeCell ref="D43:D44"/>
    <mergeCell ref="E43:E44"/>
    <mergeCell ref="F43:F44"/>
    <mergeCell ref="G43:G44"/>
    <mergeCell ref="A35:A36"/>
    <mergeCell ref="C35:C36"/>
    <mergeCell ref="D35:D36"/>
    <mergeCell ref="E35:E36"/>
    <mergeCell ref="F35:F36"/>
    <mergeCell ref="G45:G46"/>
    <mergeCell ref="A45:A46"/>
    <mergeCell ref="C45:C46"/>
    <mergeCell ref="D45:D46"/>
    <mergeCell ref="E45:E46"/>
    <mergeCell ref="F45:F46"/>
  </mergeCells>
  <pageMargins left="0.70866141732283472" right="0.19" top="0.74803149606299213" bottom="0.74803149606299213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Администратор1</dc:creator>
  <cp:lastModifiedBy>IOgnerubova</cp:lastModifiedBy>
  <cp:lastPrinted>2024-04-05T06:18:04Z</cp:lastPrinted>
  <dcterms:created xsi:type="dcterms:W3CDTF">2015-03-06T04:53:28Z</dcterms:created>
  <dcterms:modified xsi:type="dcterms:W3CDTF">2024-04-05T06:34:09Z</dcterms:modified>
</cp:coreProperties>
</file>